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800" windowHeight="10800"/>
  </bookViews>
  <sheets>
    <sheet name="30 ABRIL 2019" sheetId="1" r:id="rId1"/>
  </sheets>
  <calcPr calcId="152511"/>
</workbook>
</file>

<file path=xl/calcChain.xml><?xml version="1.0" encoding="utf-8"?>
<calcChain xmlns="http://schemas.openxmlformats.org/spreadsheetml/2006/main"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5" i="1"/>
  <c r="D30" i="1"/>
  <c r="E30" i="1"/>
  <c r="F30" i="1"/>
  <c r="G30" i="1"/>
  <c r="H30" i="1"/>
  <c r="I30" i="1"/>
  <c r="J30" i="1"/>
  <c r="L30" i="1"/>
  <c r="M30" i="1"/>
  <c r="N30" i="1"/>
  <c r="C30" i="1"/>
  <c r="D23" i="1"/>
  <c r="E23" i="1"/>
  <c r="F23" i="1"/>
  <c r="G23" i="1"/>
  <c r="H23" i="1"/>
  <c r="I23" i="1"/>
  <c r="J23" i="1"/>
  <c r="L23" i="1"/>
  <c r="M23" i="1"/>
  <c r="N23" i="1"/>
  <c r="C23" i="1"/>
  <c r="D18" i="1"/>
  <c r="E18" i="1"/>
  <c r="F18" i="1"/>
  <c r="G18" i="1"/>
  <c r="H18" i="1"/>
  <c r="I18" i="1"/>
  <c r="J18" i="1"/>
  <c r="L18" i="1"/>
  <c r="M18" i="1"/>
  <c r="N18" i="1"/>
  <c r="C18" i="1"/>
  <c r="D16" i="1"/>
  <c r="E16" i="1"/>
  <c r="F16" i="1"/>
  <c r="G16" i="1"/>
  <c r="H16" i="1"/>
  <c r="I16" i="1"/>
  <c r="J16" i="1"/>
  <c r="L16" i="1"/>
  <c r="M16" i="1"/>
  <c r="N16" i="1"/>
  <c r="C16" i="1"/>
  <c r="D11" i="1"/>
  <c r="E11" i="1"/>
  <c r="F11" i="1"/>
  <c r="G11" i="1"/>
  <c r="H11" i="1"/>
  <c r="I11" i="1"/>
  <c r="J11" i="1"/>
  <c r="L11" i="1"/>
  <c r="M11" i="1"/>
  <c r="N11" i="1"/>
  <c r="C11" i="1"/>
  <c r="D9" i="1"/>
  <c r="E9" i="1"/>
  <c r="F9" i="1"/>
  <c r="G9" i="1"/>
  <c r="H9" i="1"/>
  <c r="I9" i="1"/>
  <c r="J9" i="1"/>
  <c r="L9" i="1"/>
  <c r="M9" i="1"/>
  <c r="N9" i="1"/>
  <c r="C9" i="1"/>
  <c r="N24" i="1" l="1"/>
  <c r="N31" i="1" s="1"/>
  <c r="L24" i="1"/>
  <c r="L31" i="1" s="1"/>
  <c r="C24" i="1"/>
  <c r="C31" i="1" s="1"/>
  <c r="F24" i="1"/>
  <c r="F31" i="1" s="1"/>
  <c r="I24" i="1"/>
  <c r="I31" i="1" s="1"/>
  <c r="J24" i="1"/>
  <c r="J31" i="1" s="1"/>
  <c r="D24" i="1"/>
  <c r="D31" i="1" s="1"/>
  <c r="H24" i="1"/>
  <c r="H31" i="1" s="1"/>
  <c r="G24" i="1"/>
  <c r="G31" i="1" s="1"/>
  <c r="E24" i="1"/>
  <c r="E31" i="1" s="1"/>
  <c r="M24" i="1"/>
  <c r="M31" i="1" s="1"/>
</calcChain>
</file>

<file path=xl/sharedStrings.xml><?xml version="1.0" encoding="utf-8"?>
<sst xmlns="http://schemas.openxmlformats.org/spreadsheetml/2006/main" count="96" uniqueCount="65">
  <si>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</si>
  <si>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</si>
  <si>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</si>
  <si>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</si>
  <si>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</si>
  <si>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</si>
  <si>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</si>
  <si>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</si>
  <si>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</si>
  <si>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</si>
  <si>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</si>
  <si>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</si>
  <si>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</si>
  <si>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</si>
  <si>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</si>
  <si>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</si>
  <si>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</si>
  <si>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</si>
  <si>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</si>
  <si>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</si>
  <si>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</si>
  <si>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</si>
  <si>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</si>
  <si>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PREVIO CONCEPTO DGPPN</t>
  </si>
  <si>
    <t>A-02-02</t>
  </si>
  <si>
    <t>ADQUISICIONES DIFERENTES DE ACTIVOS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</si>
  <si>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</si>
  <si>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</si>
  <si>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</si>
  <si>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</si>
  <si>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</si>
  <si>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</si>
  <si>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</si>
  <si>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</si>
  <si>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</si>
  <si>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</si>
  <si>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</si>
  <si>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</si>
  <si>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</si>
  <si>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</si>
  <si>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</si>
  <si>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</si>
  <si>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</si>
  <si>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</si>
  <si>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</si>
  <si>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</si>
  <si>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C-2599-1000-5</t>
  </si>
  <si>
    <t>C-2599-1000-6</t>
  </si>
  <si>
    <t>C-2599-1000-7</t>
  </si>
  <si>
    <t>Entidad:</t>
  </si>
  <si>
    <t>Corte: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</si>
  <si>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</si>
  <si>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</si>
  <si>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</si>
  <si>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</si>
  <si>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</si>
  <si>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</si>
  <si>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</si>
  <si>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</si>
  <si>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</si>
  <si>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IMPLEMENTACIÓN DE LA ESTRATEGIA ANTICORRUPCIÓN DE LA PROCURADURÍA GENERAL DE LA NACIÓN</t>
  </si>
  <si>
    <t>FORTALECIMIENTO DE LA PROCURADURÍA GENERAL DE LA NACIÓN PARA EL EJERCICIO DEL CONTROL PÚBLICO</t>
  </si>
  <si>
    <t>MEJORAMIENTO DE LA GESTIÓN INSTITUCIONAL DE LA PROCURADURÍA GENERAL DE LA NACIÓN</t>
  </si>
  <si>
    <t>MANTENIMIENTO DE SEDES DE LA PROCURADURIA GENERAL DE LA NACIÓN</t>
  </si>
  <si>
    <t>ACTUALIZACIÓN DE LA PLATAFORMA TECNOLÓGICA DE LA PROCURADURÍA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</si>
</sst>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3" fillId="0" borderId="0" xfId="2" applyNumberFormat="1" applyFont="1" applyFill="1" applyBorder="1" applyAlignment="1">
      <alignment vertical="center" wrapText="1" readingOrder="1"/>
    </xf>
    <xf numFmtId="0" fontId="3" fillId="0" borderId="0" xfId="2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NumberFormat="1" applyFont="1" applyFill="1" applyBorder="1" applyAlignment="1">
      <alignment vertical="center" readingOrder="1"/>
    </xf>
    <xf numFmtId="15" fontId="3" fillId="0" borderId="0" xfId="0" applyNumberFormat="1" applyFont="1" applyFill="1" applyBorder="1" applyAlignment="1">
      <alignment horizontal="left" vertical="center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1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3" fillId="2" borderId="1" xfId="0" applyNumberFormat="1" applyFont="1" applyFill="1" applyBorder="1" applyAlignment="1">
      <alignment horizontal="right" vertical="center" wrapText="1" readingOrder="1"/>
    </xf>
    <xf numFmtId="16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3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right" vertical="center" wrapText="1" readingOrder="1"/>
    </xf>
    <xf numFmtId="16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3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justify" vertical="center" wrapText="1" readingOrder="1"/>
    </xf>
    <xf numFmtId="10" fontId="5" fillId="0" borderId="1" xfId="3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tabSelected="1" zoomScale="95" zoomScaleNormal="9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/>
  <cols>
    <col min="1" max="1" width="12.7109375" customWidth="1"/>
    <col min="2" max="2" width="32.7109375" customWidth="1"/>
    <col min="3" max="10" width="16.28515625" customWidth="1"/>
    <col min="11" max="11" width="10.7109375" customWidth="1"/>
    <col min="12" max="14" width="16.28515625" customWidth="1"/>
    <col min="15" max="15" width="10.7109375" customWidth="1"/>
  </cols>
  <sheetData>
    <row r="1" spans="1:15" s="4" customFormat="1" ht="15" customHeight="1">
      <c r="A1" s="1" t="s">
        <v>49</v>
      </c>
      <c r="B1" s="2" t="s">
        <v>15</v>
      </c>
      <c r="C1" s="3"/>
      <c r="D1" s="3"/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s="4" customFormat="1" ht="15" customHeight="1">
      <c r="A2" s="1" t="s">
        <v>0</v>
      </c>
      <c r="B2" s="2">
        <v>2019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s="4" customFormat="1" ht="15" customHeight="1">
      <c r="A3" s="5" t="s">
        <v>50</v>
      </c>
      <c r="B3" s="6">
        <v>43585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s="4" customFormat="1" ht="1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8" t="s">
        <v>51</v>
      </c>
      <c r="L4" s="8" t="s">
        <v>12</v>
      </c>
      <c r="M4" s="7" t="s">
        <v>13</v>
      </c>
      <c r="N4" s="7" t="s">
        <v>14</v>
      </c>
      <c r="O4" s="8" t="s">
        <v>51</v>
      </c>
    </row>
    <row r="5" spans="1:15" s="4" customFormat="1" ht="24" customHeight="1">
      <c r="A5" s="9" t="s">
        <v>16</v>
      </c>
      <c r="B5" s="10" t="s">
        <v>17</v>
      </c>
      <c r="C5" s="11">
        <v>417448481000</v>
      </c>
      <c r="D5" s="11">
        <v>24876105509</v>
      </c>
      <c r="E5" s="11">
        <v>1500000000</v>
      </c>
      <c r="F5" s="11">
        <v>440824586509</v>
      </c>
      <c r="G5" s="11">
        <v>0</v>
      </c>
      <c r="H5" s="11">
        <v>440824586509</v>
      </c>
      <c r="I5" s="11">
        <v>0</v>
      </c>
      <c r="J5" s="11">
        <v>120459710588</v>
      </c>
      <c r="K5" s="21">
        <f>J5/F5</f>
        <v>0.27325996388257412</v>
      </c>
      <c r="L5" s="11">
        <v>120459710588</v>
      </c>
      <c r="M5" s="11">
        <v>120459710588</v>
      </c>
      <c r="N5" s="11">
        <v>120405904057</v>
      </c>
      <c r="O5" s="21">
        <f>N5/F5</f>
        <v>0.27313790505771113</v>
      </c>
    </row>
    <row r="6" spans="1:15" s="4" customFormat="1" ht="24" customHeight="1">
      <c r="A6" s="9" t="s">
        <v>18</v>
      </c>
      <c r="B6" s="10" t="s">
        <v>19</v>
      </c>
      <c r="C6" s="11">
        <v>125262619000</v>
      </c>
      <c r="D6" s="11">
        <v>8673947854</v>
      </c>
      <c r="E6" s="11">
        <v>0</v>
      </c>
      <c r="F6" s="11">
        <v>133936566854</v>
      </c>
      <c r="G6" s="11">
        <v>0</v>
      </c>
      <c r="H6" s="11">
        <v>133936566854</v>
      </c>
      <c r="I6" s="11">
        <v>0</v>
      </c>
      <c r="J6" s="11">
        <v>44994150274</v>
      </c>
      <c r="K6" s="21">
        <f t="shared" ref="K6:K31" si="0">J6/F6</f>
        <v>0.33593626692736345</v>
      </c>
      <c r="L6" s="11">
        <v>44985952108</v>
      </c>
      <c r="M6" s="11">
        <v>44985952108</v>
      </c>
      <c r="N6" s="11">
        <v>44985952108</v>
      </c>
      <c r="O6" s="21">
        <f t="shared" ref="O6:O31" si="1">N6/F6</f>
        <v>0.33587505760870934</v>
      </c>
    </row>
    <row r="7" spans="1:15" s="4" customFormat="1" ht="24" customHeight="1">
      <c r="A7" s="9" t="s">
        <v>20</v>
      </c>
      <c r="B7" s="10" t="s">
        <v>21</v>
      </c>
      <c r="C7" s="11">
        <v>20477034000</v>
      </c>
      <c r="D7" s="11">
        <v>1967409770</v>
      </c>
      <c r="E7" s="11">
        <v>0</v>
      </c>
      <c r="F7" s="11">
        <v>22444443770</v>
      </c>
      <c r="G7" s="11">
        <v>0</v>
      </c>
      <c r="H7" s="11">
        <v>22444443770</v>
      </c>
      <c r="I7" s="11">
        <v>0</v>
      </c>
      <c r="J7" s="11">
        <v>6778360000</v>
      </c>
      <c r="K7" s="21">
        <f t="shared" si="0"/>
        <v>0.30200614768899664</v>
      </c>
      <c r="L7" s="11">
        <v>6778360000</v>
      </c>
      <c r="M7" s="11">
        <v>6778360000</v>
      </c>
      <c r="N7" s="11">
        <v>6721257054</v>
      </c>
      <c r="O7" s="21">
        <f t="shared" si="1"/>
        <v>0.2994619569491786</v>
      </c>
    </row>
    <row r="8" spans="1:15" s="4" customFormat="1" ht="24" customHeight="1">
      <c r="A8" s="9" t="s">
        <v>22</v>
      </c>
      <c r="B8" s="10" t="s">
        <v>23</v>
      </c>
      <c r="C8" s="11">
        <v>35803000000</v>
      </c>
      <c r="D8" s="11">
        <v>0</v>
      </c>
      <c r="E8" s="11">
        <v>35803000000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21"/>
      <c r="L8" s="11">
        <v>0</v>
      </c>
      <c r="M8" s="11">
        <v>0</v>
      </c>
      <c r="N8" s="11">
        <v>0</v>
      </c>
      <c r="O8" s="21" t="e">
        <f t="shared" si="1"/>
        <v>#DIV/0!</v>
      </c>
    </row>
    <row r="9" spans="1:15" s="4" customFormat="1" ht="15" customHeight="1">
      <c r="A9" s="12"/>
      <c r="B9" s="13" t="s">
        <v>52</v>
      </c>
      <c r="C9" s="14">
        <f>SUM(C5:C8)</f>
        <v>598991134000</v>
      </c>
      <c r="D9" s="14">
        <f t="shared" ref="D9:N9" si="2">SUM(D5:D8)</f>
        <v>35517463133</v>
      </c>
      <c r="E9" s="14">
        <f t="shared" si="2"/>
        <v>37303000000</v>
      </c>
      <c r="F9" s="14">
        <f t="shared" si="2"/>
        <v>597205597133</v>
      </c>
      <c r="G9" s="14">
        <f t="shared" si="2"/>
        <v>0</v>
      </c>
      <c r="H9" s="14">
        <f t="shared" si="2"/>
        <v>597205597133</v>
      </c>
      <c r="I9" s="14">
        <f t="shared" si="2"/>
        <v>0</v>
      </c>
      <c r="J9" s="14">
        <f t="shared" si="2"/>
        <v>172232220862</v>
      </c>
      <c r="K9" s="15">
        <f t="shared" si="0"/>
        <v>0.28839686313864743</v>
      </c>
      <c r="L9" s="14">
        <f t="shared" si="2"/>
        <v>172224022696</v>
      </c>
      <c r="M9" s="14">
        <f t="shared" si="2"/>
        <v>172224022696</v>
      </c>
      <c r="N9" s="14">
        <f t="shared" si="2"/>
        <v>172113113219</v>
      </c>
      <c r="O9" s="15">
        <f t="shared" si="1"/>
        <v>0.28819742153332456</v>
      </c>
    </row>
    <row r="10" spans="1:15" s="4" customFormat="1" ht="24" customHeight="1">
      <c r="A10" s="9" t="s">
        <v>24</v>
      </c>
      <c r="B10" s="10" t="s">
        <v>25</v>
      </c>
      <c r="C10" s="11">
        <v>33283530794</v>
      </c>
      <c r="D10" s="11">
        <v>0</v>
      </c>
      <c r="E10" s="11">
        <v>426000000</v>
      </c>
      <c r="F10" s="11">
        <v>32857530794</v>
      </c>
      <c r="G10" s="11">
        <v>0</v>
      </c>
      <c r="H10" s="11">
        <v>29084094148.73</v>
      </c>
      <c r="I10" s="11">
        <v>3773436645.27</v>
      </c>
      <c r="J10" s="11">
        <v>21929759413.549999</v>
      </c>
      <c r="K10" s="21">
        <f t="shared" si="0"/>
        <v>0.66741958034030102</v>
      </c>
      <c r="L10" s="11">
        <v>7028752969.79</v>
      </c>
      <c r="M10" s="11">
        <v>6687080841.8599997</v>
      </c>
      <c r="N10" s="11">
        <v>6567977611.8599997</v>
      </c>
      <c r="O10" s="21">
        <f t="shared" si="1"/>
        <v>0.19989261070887759</v>
      </c>
    </row>
    <row r="11" spans="1:15" s="4" customFormat="1" ht="15" customHeight="1">
      <c r="A11" s="12"/>
      <c r="B11" s="13" t="s">
        <v>53</v>
      </c>
      <c r="C11" s="14">
        <f>SUM(C10)</f>
        <v>33283530794</v>
      </c>
      <c r="D11" s="14">
        <f t="shared" ref="D11:N11" si="3">SUM(D10)</f>
        <v>0</v>
      </c>
      <c r="E11" s="14">
        <f t="shared" si="3"/>
        <v>426000000</v>
      </c>
      <c r="F11" s="14">
        <f t="shared" si="3"/>
        <v>32857530794</v>
      </c>
      <c r="G11" s="14">
        <f t="shared" si="3"/>
        <v>0</v>
      </c>
      <c r="H11" s="14">
        <f t="shared" si="3"/>
        <v>29084094148.73</v>
      </c>
      <c r="I11" s="14">
        <f t="shared" si="3"/>
        <v>3773436645.27</v>
      </c>
      <c r="J11" s="14">
        <f t="shared" si="3"/>
        <v>21929759413.549999</v>
      </c>
      <c r="K11" s="15">
        <f t="shared" si="0"/>
        <v>0.66741958034030102</v>
      </c>
      <c r="L11" s="14">
        <f t="shared" si="3"/>
        <v>7028752969.79</v>
      </c>
      <c r="M11" s="14">
        <f t="shared" si="3"/>
        <v>6687080841.8599997</v>
      </c>
      <c r="N11" s="14">
        <f t="shared" si="3"/>
        <v>6567977611.8599997</v>
      </c>
      <c r="O11" s="15">
        <f t="shared" si="1"/>
        <v>0.19989261070887759</v>
      </c>
    </row>
    <row r="12" spans="1:15" s="4" customFormat="1" ht="24" customHeight="1">
      <c r="A12" s="9" t="s">
        <v>26</v>
      </c>
      <c r="B12" s="10" t="s">
        <v>27</v>
      </c>
      <c r="C12" s="11">
        <v>0</v>
      </c>
      <c r="D12" s="11">
        <v>1785536867</v>
      </c>
      <c r="E12" s="11">
        <v>0</v>
      </c>
      <c r="F12" s="11">
        <v>1785536867</v>
      </c>
      <c r="G12" s="11">
        <v>0</v>
      </c>
      <c r="H12" s="11">
        <v>1785536867</v>
      </c>
      <c r="I12" s="11">
        <v>0</v>
      </c>
      <c r="J12" s="11">
        <v>955059414</v>
      </c>
      <c r="K12" s="21">
        <f t="shared" si="0"/>
        <v>0.53488641520164137</v>
      </c>
      <c r="L12" s="11">
        <v>955059414</v>
      </c>
      <c r="M12" s="11">
        <v>955059414</v>
      </c>
      <c r="N12" s="11">
        <v>955059414</v>
      </c>
      <c r="O12" s="21">
        <f t="shared" si="1"/>
        <v>0.53488641520164137</v>
      </c>
    </row>
    <row r="13" spans="1:15" s="4" customFormat="1" ht="24" customHeight="1">
      <c r="A13" s="9" t="s">
        <v>28</v>
      </c>
      <c r="B13" s="10" t="s">
        <v>29</v>
      </c>
      <c r="C13" s="11">
        <v>0</v>
      </c>
      <c r="D13" s="11">
        <v>16562320</v>
      </c>
      <c r="E13" s="11">
        <v>0</v>
      </c>
      <c r="F13" s="11">
        <v>16562320</v>
      </c>
      <c r="G13" s="11">
        <v>0</v>
      </c>
      <c r="H13" s="11">
        <v>7812420</v>
      </c>
      <c r="I13" s="11">
        <v>8749900</v>
      </c>
      <c r="J13" s="11">
        <v>0</v>
      </c>
      <c r="K13" s="21">
        <f t="shared" si="0"/>
        <v>0</v>
      </c>
      <c r="L13" s="11">
        <v>0</v>
      </c>
      <c r="M13" s="11">
        <v>0</v>
      </c>
      <c r="N13" s="11">
        <v>0</v>
      </c>
      <c r="O13" s="21">
        <f t="shared" si="1"/>
        <v>0</v>
      </c>
    </row>
    <row r="14" spans="1:15" s="4" customFormat="1" ht="24" customHeight="1">
      <c r="A14" s="9" t="s">
        <v>30</v>
      </c>
      <c r="B14" s="10" t="s">
        <v>31</v>
      </c>
      <c r="C14" s="11">
        <v>14054000000</v>
      </c>
      <c r="D14" s="11">
        <v>0</v>
      </c>
      <c r="E14" s="11">
        <v>6500000000</v>
      </c>
      <c r="F14" s="11">
        <v>7554000000</v>
      </c>
      <c r="G14" s="11">
        <v>0</v>
      </c>
      <c r="H14" s="11">
        <v>967138851</v>
      </c>
      <c r="I14" s="11">
        <v>6586861149</v>
      </c>
      <c r="J14" s="11">
        <v>48440848</v>
      </c>
      <c r="K14" s="21">
        <f t="shared" si="0"/>
        <v>6.4126089489012442E-3</v>
      </c>
      <c r="L14" s="11">
        <v>48440848</v>
      </c>
      <c r="M14" s="11">
        <v>48440848</v>
      </c>
      <c r="N14" s="11">
        <v>48440848</v>
      </c>
      <c r="O14" s="21">
        <f t="shared" si="1"/>
        <v>6.4126089489012442E-3</v>
      </c>
    </row>
    <row r="15" spans="1:15" s="4" customFormat="1" ht="24" customHeight="1">
      <c r="A15" s="9" t="s">
        <v>32</v>
      </c>
      <c r="B15" s="10" t="s">
        <v>33</v>
      </c>
      <c r="C15" s="11">
        <v>0</v>
      </c>
      <c r="D15" s="11">
        <v>6500000000</v>
      </c>
      <c r="E15" s="11">
        <v>0</v>
      </c>
      <c r="F15" s="11">
        <v>6500000000</v>
      </c>
      <c r="G15" s="11">
        <v>0</v>
      </c>
      <c r="H15" s="11">
        <v>604749921</v>
      </c>
      <c r="I15" s="11">
        <v>5895250079</v>
      </c>
      <c r="J15" s="11">
        <v>493634115</v>
      </c>
      <c r="K15" s="21">
        <f t="shared" si="0"/>
        <v>7.5943709999999998E-2</v>
      </c>
      <c r="L15" s="11">
        <v>493634115</v>
      </c>
      <c r="M15" s="11">
        <v>488050615</v>
      </c>
      <c r="N15" s="11">
        <v>488050615</v>
      </c>
      <c r="O15" s="21">
        <f t="shared" si="1"/>
        <v>7.5084709999999999E-2</v>
      </c>
    </row>
    <row r="16" spans="1:15" s="4" customFormat="1" ht="15" customHeight="1">
      <c r="A16" s="12"/>
      <c r="B16" s="13" t="s">
        <v>54</v>
      </c>
      <c r="C16" s="14">
        <f>SUM(C12:C15)</f>
        <v>14054000000</v>
      </c>
      <c r="D16" s="14">
        <f t="shared" ref="D16:N16" si="4">SUM(D12:D15)</f>
        <v>8302099187</v>
      </c>
      <c r="E16" s="14">
        <f t="shared" si="4"/>
        <v>6500000000</v>
      </c>
      <c r="F16" s="14">
        <f t="shared" si="4"/>
        <v>15856099187</v>
      </c>
      <c r="G16" s="14">
        <f t="shared" si="4"/>
        <v>0</v>
      </c>
      <c r="H16" s="14">
        <f t="shared" si="4"/>
        <v>3365238059</v>
      </c>
      <c r="I16" s="14">
        <f t="shared" si="4"/>
        <v>12490861128</v>
      </c>
      <c r="J16" s="14">
        <f t="shared" si="4"/>
        <v>1497134377</v>
      </c>
      <c r="K16" s="15">
        <f t="shared" si="0"/>
        <v>9.4420094081365313E-2</v>
      </c>
      <c r="L16" s="14">
        <f t="shared" si="4"/>
        <v>1497134377</v>
      </c>
      <c r="M16" s="14">
        <f t="shared" si="4"/>
        <v>1491550877</v>
      </c>
      <c r="N16" s="14">
        <f t="shared" si="4"/>
        <v>1491550877</v>
      </c>
      <c r="O16" s="15">
        <f t="shared" si="1"/>
        <v>9.406795829221877E-2</v>
      </c>
    </row>
    <row r="17" spans="1:15" s="4" customFormat="1" ht="24" customHeight="1">
      <c r="A17" s="9" t="s">
        <v>34</v>
      </c>
      <c r="B17" s="10" t="s">
        <v>35</v>
      </c>
      <c r="C17" s="11">
        <v>2074534000</v>
      </c>
      <c r="D17" s="11">
        <v>0</v>
      </c>
      <c r="E17" s="11">
        <v>0</v>
      </c>
      <c r="F17" s="11">
        <v>2074534000</v>
      </c>
      <c r="G17" s="11">
        <v>0</v>
      </c>
      <c r="H17" s="11">
        <v>2074534000</v>
      </c>
      <c r="I17" s="11">
        <v>0</v>
      </c>
      <c r="J17" s="11">
        <v>350277868</v>
      </c>
      <c r="K17" s="21">
        <f t="shared" si="0"/>
        <v>0.16884653035332273</v>
      </c>
      <c r="L17" s="11">
        <v>273274594</v>
      </c>
      <c r="M17" s="11">
        <v>273274594</v>
      </c>
      <c r="N17" s="11">
        <v>273274594</v>
      </c>
      <c r="O17" s="21">
        <f t="shared" si="1"/>
        <v>0.1317281828111759</v>
      </c>
    </row>
    <row r="18" spans="1:15" s="4" customFormat="1" ht="15" customHeight="1">
      <c r="A18" s="12"/>
      <c r="B18" s="13" t="s">
        <v>55</v>
      </c>
      <c r="C18" s="14">
        <f>SUM(C17)</f>
        <v>2074534000</v>
      </c>
      <c r="D18" s="14">
        <f t="shared" ref="D18:N18" si="5">SUM(D17)</f>
        <v>0</v>
      </c>
      <c r="E18" s="14">
        <f t="shared" si="5"/>
        <v>0</v>
      </c>
      <c r="F18" s="14">
        <f t="shared" si="5"/>
        <v>2074534000</v>
      </c>
      <c r="G18" s="14">
        <f t="shared" si="5"/>
        <v>0</v>
      </c>
      <c r="H18" s="14">
        <f t="shared" si="5"/>
        <v>2074534000</v>
      </c>
      <c r="I18" s="14">
        <f t="shared" si="5"/>
        <v>0</v>
      </c>
      <c r="J18" s="14">
        <f t="shared" si="5"/>
        <v>350277868</v>
      </c>
      <c r="K18" s="15">
        <f t="shared" si="0"/>
        <v>0.16884653035332273</v>
      </c>
      <c r="L18" s="14">
        <f t="shared" si="5"/>
        <v>273274594</v>
      </c>
      <c r="M18" s="14">
        <f t="shared" si="5"/>
        <v>273274594</v>
      </c>
      <c r="N18" s="14">
        <f t="shared" si="5"/>
        <v>273274594</v>
      </c>
      <c r="O18" s="15">
        <f t="shared" si="1"/>
        <v>0.1317281828111759</v>
      </c>
    </row>
    <row r="19" spans="1:15" s="4" customFormat="1" ht="24" customHeight="1">
      <c r="A19" s="9" t="s">
        <v>36</v>
      </c>
      <c r="B19" s="10" t="s">
        <v>37</v>
      </c>
      <c r="C19" s="11">
        <v>567530000</v>
      </c>
      <c r="D19" s="11">
        <v>379437680</v>
      </c>
      <c r="E19" s="11">
        <v>6000000</v>
      </c>
      <c r="F19" s="11">
        <v>940967680</v>
      </c>
      <c r="G19" s="11">
        <v>0</v>
      </c>
      <c r="H19" s="11">
        <v>930027680</v>
      </c>
      <c r="I19" s="11">
        <v>10940000</v>
      </c>
      <c r="J19" s="11">
        <v>739063553.38999999</v>
      </c>
      <c r="K19" s="21">
        <f t="shared" si="0"/>
        <v>0.78542926510504585</v>
      </c>
      <c r="L19" s="11">
        <v>737687023.38999999</v>
      </c>
      <c r="M19" s="11">
        <v>737238368.53999996</v>
      </c>
      <c r="N19" s="11">
        <v>734710793.53999996</v>
      </c>
      <c r="O19" s="21">
        <f t="shared" si="1"/>
        <v>0.78080343156950938</v>
      </c>
    </row>
    <row r="20" spans="1:15" s="4" customFormat="1" ht="24" customHeight="1">
      <c r="A20" s="9" t="s">
        <v>38</v>
      </c>
      <c r="B20" s="10" t="s">
        <v>39</v>
      </c>
      <c r="C20" s="11">
        <v>0</v>
      </c>
      <c r="D20" s="11">
        <v>6000000</v>
      </c>
      <c r="E20" s="11">
        <v>0</v>
      </c>
      <c r="F20" s="11">
        <v>6000000</v>
      </c>
      <c r="G20" s="11">
        <v>0</v>
      </c>
      <c r="H20" s="11">
        <v>2250000</v>
      </c>
      <c r="I20" s="11">
        <v>3750000</v>
      </c>
      <c r="J20" s="11">
        <v>469078.87</v>
      </c>
      <c r="K20" s="21">
        <f t="shared" si="0"/>
        <v>7.8179811666666668E-2</v>
      </c>
      <c r="L20" s="11">
        <v>469078.87</v>
      </c>
      <c r="M20" s="11">
        <v>469078.87</v>
      </c>
      <c r="N20" s="11">
        <v>467928.87</v>
      </c>
      <c r="O20" s="21">
        <f t="shared" si="1"/>
        <v>7.7988144999999995E-2</v>
      </c>
    </row>
    <row r="21" spans="1:15" s="4" customFormat="1" ht="24" customHeight="1">
      <c r="A21" s="9" t="s">
        <v>40</v>
      </c>
      <c r="B21" s="10" t="s">
        <v>41</v>
      </c>
      <c r="C21" s="11">
        <v>743691000</v>
      </c>
      <c r="D21" s="11">
        <v>0</v>
      </c>
      <c r="E21" s="11">
        <v>0</v>
      </c>
      <c r="F21" s="11">
        <v>743691000</v>
      </c>
      <c r="G21" s="11">
        <v>0</v>
      </c>
      <c r="H21" s="11">
        <v>0</v>
      </c>
      <c r="I21" s="11">
        <v>743691000</v>
      </c>
      <c r="J21" s="11">
        <v>0</v>
      </c>
      <c r="K21" s="21">
        <f t="shared" si="0"/>
        <v>0</v>
      </c>
      <c r="L21" s="11">
        <v>0</v>
      </c>
      <c r="M21" s="11">
        <v>0</v>
      </c>
      <c r="N21" s="11">
        <v>0</v>
      </c>
      <c r="O21" s="21">
        <f t="shared" si="1"/>
        <v>0</v>
      </c>
    </row>
    <row r="22" spans="1:15" s="4" customFormat="1" ht="24" customHeight="1">
      <c r="A22" s="9" t="s">
        <v>42</v>
      </c>
      <c r="B22" s="10" t="s">
        <v>43</v>
      </c>
      <c r="C22" s="11">
        <v>0</v>
      </c>
      <c r="D22" s="11">
        <v>30000000</v>
      </c>
      <c r="E22" s="11">
        <v>0</v>
      </c>
      <c r="F22" s="11">
        <v>30000000</v>
      </c>
      <c r="G22" s="11">
        <v>0</v>
      </c>
      <c r="H22" s="11">
        <v>30000000</v>
      </c>
      <c r="I22" s="11">
        <v>0</v>
      </c>
      <c r="J22" s="11">
        <v>1364800</v>
      </c>
      <c r="K22" s="21">
        <f t="shared" si="0"/>
        <v>4.549333333333333E-2</v>
      </c>
      <c r="L22" s="11">
        <v>1364800</v>
      </c>
      <c r="M22" s="11">
        <v>1364800</v>
      </c>
      <c r="N22" s="11">
        <v>1364800</v>
      </c>
      <c r="O22" s="21">
        <f t="shared" si="1"/>
        <v>4.549333333333333E-2</v>
      </c>
    </row>
    <row r="23" spans="1:15" s="4" customFormat="1" ht="15" customHeight="1">
      <c r="A23" s="12"/>
      <c r="B23" s="13" t="s">
        <v>56</v>
      </c>
      <c r="C23" s="14">
        <f>SUM(C19:C22)</f>
        <v>1311221000</v>
      </c>
      <c r="D23" s="14">
        <f t="shared" ref="D23:N23" si="6">SUM(D19:D22)</f>
        <v>415437680</v>
      </c>
      <c r="E23" s="14">
        <f t="shared" si="6"/>
        <v>6000000</v>
      </c>
      <c r="F23" s="14">
        <f t="shared" si="6"/>
        <v>1720658680</v>
      </c>
      <c r="G23" s="14">
        <f t="shared" si="6"/>
        <v>0</v>
      </c>
      <c r="H23" s="14">
        <f t="shared" si="6"/>
        <v>962277680</v>
      </c>
      <c r="I23" s="14">
        <f t="shared" si="6"/>
        <v>758381000</v>
      </c>
      <c r="J23" s="14">
        <f t="shared" si="6"/>
        <v>740897432.25999999</v>
      </c>
      <c r="K23" s="15">
        <f t="shared" si="0"/>
        <v>0.43058942535889799</v>
      </c>
      <c r="L23" s="14">
        <f t="shared" si="6"/>
        <v>739520902.25999999</v>
      </c>
      <c r="M23" s="14">
        <f t="shared" si="6"/>
        <v>739072247.40999997</v>
      </c>
      <c r="N23" s="14">
        <f t="shared" si="6"/>
        <v>736543522.40999997</v>
      </c>
      <c r="O23" s="15">
        <f t="shared" si="1"/>
        <v>0.42805905143837125</v>
      </c>
    </row>
    <row r="24" spans="1:15" s="4" customFormat="1" ht="15" customHeight="1">
      <c r="A24" s="16"/>
      <c r="B24" s="17" t="s">
        <v>57</v>
      </c>
      <c r="C24" s="18">
        <f>C9+C11+C16+C18+C23</f>
        <v>649714419794</v>
      </c>
      <c r="D24" s="18">
        <f t="shared" ref="D24:N24" si="7">D9+D11+D16+D18+D23</f>
        <v>44235000000</v>
      </c>
      <c r="E24" s="18">
        <f t="shared" si="7"/>
        <v>44235000000</v>
      </c>
      <c r="F24" s="18">
        <f t="shared" si="7"/>
        <v>649714419794</v>
      </c>
      <c r="G24" s="18">
        <f t="shared" si="7"/>
        <v>0</v>
      </c>
      <c r="H24" s="18">
        <f t="shared" si="7"/>
        <v>632691741020.72998</v>
      </c>
      <c r="I24" s="18">
        <f t="shared" si="7"/>
        <v>17022678773.27</v>
      </c>
      <c r="J24" s="18">
        <f t="shared" si="7"/>
        <v>196750289952.81</v>
      </c>
      <c r="K24" s="19">
        <f t="shared" si="0"/>
        <v>0.30282580155015199</v>
      </c>
      <c r="L24" s="18">
        <f t="shared" si="7"/>
        <v>181762705539.05002</v>
      </c>
      <c r="M24" s="18">
        <f t="shared" si="7"/>
        <v>181415001256.26999</v>
      </c>
      <c r="N24" s="18">
        <f t="shared" si="7"/>
        <v>181182459824.26999</v>
      </c>
      <c r="O24" s="19">
        <f t="shared" si="1"/>
        <v>0.27886476627949264</v>
      </c>
    </row>
    <row r="25" spans="1:15" s="4" customFormat="1" ht="39.950000000000003" customHeight="1">
      <c r="A25" s="9" t="s">
        <v>44</v>
      </c>
      <c r="B25" s="20" t="s">
        <v>60</v>
      </c>
      <c r="C25" s="11">
        <v>4165000000</v>
      </c>
      <c r="D25" s="11">
        <v>0</v>
      </c>
      <c r="E25" s="11">
        <v>0</v>
      </c>
      <c r="F25" s="11">
        <v>4165000000</v>
      </c>
      <c r="G25" s="11">
        <v>2165000000</v>
      </c>
      <c r="H25" s="11">
        <v>0</v>
      </c>
      <c r="I25" s="11">
        <v>2000000000</v>
      </c>
      <c r="J25" s="11">
        <v>0</v>
      </c>
      <c r="K25" s="21">
        <f t="shared" si="0"/>
        <v>0</v>
      </c>
      <c r="L25" s="11">
        <v>0</v>
      </c>
      <c r="M25" s="11">
        <v>0</v>
      </c>
      <c r="N25" s="11">
        <v>0</v>
      </c>
      <c r="O25" s="21">
        <f t="shared" si="1"/>
        <v>0</v>
      </c>
    </row>
    <row r="26" spans="1:15" s="4" customFormat="1" ht="39.950000000000003" customHeight="1">
      <c r="A26" s="9" t="s">
        <v>45</v>
      </c>
      <c r="B26" s="20" t="s">
        <v>61</v>
      </c>
      <c r="C26" s="11">
        <v>33480000000</v>
      </c>
      <c r="D26" s="11">
        <v>0</v>
      </c>
      <c r="E26" s="11">
        <v>0</v>
      </c>
      <c r="F26" s="11">
        <v>33480000000</v>
      </c>
      <c r="G26" s="11">
        <v>0</v>
      </c>
      <c r="H26" s="11">
        <v>25241129304</v>
      </c>
      <c r="I26" s="11">
        <v>8238870696</v>
      </c>
      <c r="J26" s="11">
        <v>3555952599</v>
      </c>
      <c r="K26" s="21">
        <f t="shared" si="0"/>
        <v>0.10621124847670251</v>
      </c>
      <c r="L26" s="11">
        <v>330901307</v>
      </c>
      <c r="M26" s="11">
        <v>325074980</v>
      </c>
      <c r="N26" s="11">
        <v>325074980</v>
      </c>
      <c r="O26" s="21">
        <f t="shared" si="1"/>
        <v>9.709527479091996E-3</v>
      </c>
    </row>
    <row r="27" spans="1:15" s="4" customFormat="1" ht="39.950000000000003" customHeight="1">
      <c r="A27" s="9" t="s">
        <v>46</v>
      </c>
      <c r="B27" s="20" t="s">
        <v>62</v>
      </c>
      <c r="C27" s="11">
        <v>4250000000</v>
      </c>
      <c r="D27" s="11">
        <v>0</v>
      </c>
      <c r="E27" s="11">
        <v>0</v>
      </c>
      <c r="F27" s="11">
        <v>4250000000</v>
      </c>
      <c r="G27" s="11">
        <v>0</v>
      </c>
      <c r="H27" s="11">
        <v>878000000</v>
      </c>
      <c r="I27" s="11">
        <v>3372000000</v>
      </c>
      <c r="J27" s="11">
        <v>438000000</v>
      </c>
      <c r="K27" s="21">
        <f t="shared" si="0"/>
        <v>0.10305882352941176</v>
      </c>
      <c r="L27" s="11">
        <v>18820000</v>
      </c>
      <c r="M27" s="11">
        <v>8953333.3300000001</v>
      </c>
      <c r="N27" s="11">
        <v>8953333.3300000001</v>
      </c>
      <c r="O27" s="21">
        <f t="shared" si="1"/>
        <v>2.1066666658823528E-3</v>
      </c>
    </row>
    <row r="28" spans="1:15" s="4" customFormat="1" ht="39.950000000000003" customHeight="1">
      <c r="A28" s="9" t="s">
        <v>47</v>
      </c>
      <c r="B28" s="20" t="s">
        <v>63</v>
      </c>
      <c r="C28" s="11">
        <v>5000000000</v>
      </c>
      <c r="D28" s="11">
        <v>0</v>
      </c>
      <c r="E28" s="11">
        <v>0</v>
      </c>
      <c r="F28" s="11">
        <v>5000000000</v>
      </c>
      <c r="G28" s="11">
        <v>0</v>
      </c>
      <c r="H28" s="11">
        <v>4591102381</v>
      </c>
      <c r="I28" s="11">
        <v>408897619</v>
      </c>
      <c r="J28" s="11">
        <v>0</v>
      </c>
      <c r="K28" s="21">
        <f t="shared" si="0"/>
        <v>0</v>
      </c>
      <c r="L28" s="11">
        <v>0</v>
      </c>
      <c r="M28" s="11">
        <v>0</v>
      </c>
      <c r="N28" s="11">
        <v>0</v>
      </c>
      <c r="O28" s="21">
        <f t="shared" si="1"/>
        <v>0</v>
      </c>
    </row>
    <row r="29" spans="1:15" s="4" customFormat="1" ht="39.950000000000003" customHeight="1">
      <c r="A29" s="9" t="s">
        <v>48</v>
      </c>
      <c r="B29" s="20" t="s">
        <v>64</v>
      </c>
      <c r="C29" s="11">
        <v>6608400000</v>
      </c>
      <c r="D29" s="11">
        <v>0</v>
      </c>
      <c r="E29" s="11">
        <v>0</v>
      </c>
      <c r="F29" s="11">
        <v>6608400000</v>
      </c>
      <c r="G29" s="11">
        <v>810322265</v>
      </c>
      <c r="H29" s="11">
        <v>4047711071</v>
      </c>
      <c r="I29" s="11">
        <v>1750366664</v>
      </c>
      <c r="J29" s="11">
        <v>2169450326</v>
      </c>
      <c r="K29" s="21">
        <f t="shared" si="0"/>
        <v>0.32828677531626416</v>
      </c>
      <c r="L29" s="11">
        <v>0</v>
      </c>
      <c r="M29" s="11">
        <v>0</v>
      </c>
      <c r="N29" s="11">
        <v>0</v>
      </c>
      <c r="O29" s="21">
        <f t="shared" si="1"/>
        <v>0</v>
      </c>
    </row>
    <row r="30" spans="1:15" s="4" customFormat="1" ht="15" customHeight="1">
      <c r="A30" s="12"/>
      <c r="B30" s="13" t="s">
        <v>58</v>
      </c>
      <c r="C30" s="14">
        <f>SUM(C25:C29)</f>
        <v>53503400000</v>
      </c>
      <c r="D30" s="14">
        <f t="shared" ref="D30:N30" si="8">SUM(D25:D29)</f>
        <v>0</v>
      </c>
      <c r="E30" s="14">
        <f t="shared" si="8"/>
        <v>0</v>
      </c>
      <c r="F30" s="14">
        <f t="shared" si="8"/>
        <v>53503400000</v>
      </c>
      <c r="G30" s="14">
        <f t="shared" si="8"/>
        <v>2975322265</v>
      </c>
      <c r="H30" s="14">
        <f t="shared" si="8"/>
        <v>34757942756</v>
      </c>
      <c r="I30" s="14">
        <f t="shared" si="8"/>
        <v>15770134979</v>
      </c>
      <c r="J30" s="14">
        <f t="shared" si="8"/>
        <v>6163402925</v>
      </c>
      <c r="K30" s="15">
        <f t="shared" si="0"/>
        <v>0.11519647209336228</v>
      </c>
      <c r="L30" s="14">
        <f t="shared" si="8"/>
        <v>349721307</v>
      </c>
      <c r="M30" s="14">
        <f t="shared" si="8"/>
        <v>334028313.32999998</v>
      </c>
      <c r="N30" s="14">
        <f t="shared" si="8"/>
        <v>334028313.32999998</v>
      </c>
      <c r="O30" s="15">
        <f t="shared" si="1"/>
        <v>6.2431231161010322E-3</v>
      </c>
    </row>
    <row r="31" spans="1:15" s="4" customFormat="1" ht="15" customHeight="1">
      <c r="A31" s="16"/>
      <c r="B31" s="17" t="s">
        <v>59</v>
      </c>
      <c r="C31" s="18">
        <f>C24+C30</f>
        <v>703217819794</v>
      </c>
      <c r="D31" s="18">
        <f t="shared" ref="D31:N31" si="9">D24+D30</f>
        <v>44235000000</v>
      </c>
      <c r="E31" s="18">
        <f t="shared" si="9"/>
        <v>44235000000</v>
      </c>
      <c r="F31" s="18">
        <f t="shared" si="9"/>
        <v>703217819794</v>
      </c>
      <c r="G31" s="18">
        <f t="shared" si="9"/>
        <v>2975322265</v>
      </c>
      <c r="H31" s="18">
        <f t="shared" si="9"/>
        <v>667449683776.72998</v>
      </c>
      <c r="I31" s="18">
        <f t="shared" si="9"/>
        <v>32792813752.27</v>
      </c>
      <c r="J31" s="18">
        <f t="shared" si="9"/>
        <v>202913692877.81</v>
      </c>
      <c r="K31" s="19">
        <f t="shared" si="0"/>
        <v>0.28855027157481783</v>
      </c>
      <c r="L31" s="18">
        <f t="shared" si="9"/>
        <v>182112426846.05002</v>
      </c>
      <c r="M31" s="18">
        <f t="shared" si="9"/>
        <v>181749029569.59998</v>
      </c>
      <c r="N31" s="18">
        <f t="shared" si="9"/>
        <v>181516488137.59998</v>
      </c>
      <c r="O31" s="19">
        <f t="shared" si="1"/>
        <v>0.25812270825385691</v>
      </c>
    </row>
    <row r="32" spans="1:15" ht="0" hidden="1" customHeight="1"/>
    <row r="33" ht="33.950000000000003" customHeight="1"/>
  </sheetData>
  <printOptions horizontalCentered="1" verticalCentered="1"/>
  <pageMargins left="0.39370078740157483" right="0.39370078740157483" top="0.59055118110236227" bottom="0.59055118110236227" header="0.39370078740157483" footer="0.39370078740157483"/>
  <pageSetup paperSize="14" scale="6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ABRIL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2019-08-02T14:45:59Z</cp:lastPrinted>
  <dcterms:created xsi:type="dcterms:W3CDTF">2019-05-04T01:03:44Z</dcterms:created>
  <dcterms:modified xsi:type="dcterms:W3CDTF">2019-12-16T20:49:43Z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